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8595" windowHeight="5955" activeTab="5"/>
  </bookViews>
  <sheets>
    <sheet name="Portos e Terminais" sheetId="8" r:id="rId1"/>
    <sheet name="Movimentação de Cargas - P.P." sheetId="2" r:id="rId2"/>
    <sheet name="Mov. de Cargas - Porto de SSA" sheetId="4" state="hidden" r:id="rId3"/>
    <sheet name="Mov. de Cargas - Porto de Aratu" sheetId="5" state="hidden" r:id="rId4"/>
    <sheet name="Mov. de Cargas - Porto de Ilhéu" sheetId="6" state="hidden" r:id="rId5"/>
    <sheet name="Mov. de Cargas - TUP's" sheetId="7" r:id="rId6"/>
  </sheets>
  <calcPr calcId="124519"/>
</workbook>
</file>

<file path=xl/calcChain.xml><?xml version="1.0" encoding="utf-8"?>
<calcChain xmlns="http://schemas.openxmlformats.org/spreadsheetml/2006/main">
  <c r="N22" i="2"/>
  <c r="N22" i="8" l="1"/>
  <c r="P28" i="6" l="1"/>
  <c r="O28"/>
  <c r="P29" i="5" l="1"/>
  <c r="O29"/>
  <c r="P29" i="4" l="1"/>
  <c r="N29"/>
</calcChain>
</file>

<file path=xl/sharedStrings.xml><?xml version="1.0" encoding="utf-8"?>
<sst xmlns="http://schemas.openxmlformats.org/spreadsheetml/2006/main" count="36" uniqueCount="15">
  <si>
    <t>Ano</t>
  </si>
  <si>
    <t>Fonte: CODEBA</t>
  </si>
  <si>
    <t>Total</t>
  </si>
  <si>
    <t>Nota:</t>
  </si>
  <si>
    <t xml:space="preserve"> (1) Tara de Contêiner excluída</t>
  </si>
  <si>
    <t>2014(2)</t>
  </si>
  <si>
    <t>Quantidade (ton)</t>
  </si>
  <si>
    <t>(1) Tara de Contêiner excluída.</t>
  </si>
  <si>
    <t>(2) Acumulado até  Maio.</t>
  </si>
  <si>
    <t>2014(1)</t>
  </si>
  <si>
    <t>(1) Acumulado até Maio.</t>
  </si>
  <si>
    <t xml:space="preserve"> (1) Tara de Contêiner excluída.</t>
  </si>
  <si>
    <t>2019 (2)</t>
  </si>
  <si>
    <t>(2) Acumulado até fevereiro.</t>
  </si>
  <si>
    <t>(1) Acumulado até fevereiro.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</si>
</sst>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164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2" fillId="0" borderId="1" xfId="0" applyFont="1" applyFill="1" applyBorder="1" applyAlignment="1">
      <alignment horizontal="center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6" fillId="0" borderId="1" xfId="5" applyFont="1" applyBorder="1" applyAlignment="1">
      <alignment horizontal="center" vertical="center"/>
    </xf>
    <xf numFmtId="0" fontId="5" fillId="0" borderId="0" xfId="5"/>
    <xf numFmtId="0" fontId="3" fillId="0" borderId="1" xfId="5" applyFont="1" applyBorder="1"/>
    <xf numFmtId="164" fontId="3" fillId="0" borderId="1" xfId="6" applyNumberFormat="1" applyFont="1" applyBorder="1"/>
    <xf numFmtId="164" fontId="0" fillId="0" borderId="1" xfId="6" applyNumberFormat="1" applyFont="1" applyBorder="1"/>
    <xf numFmtId="164" fontId="0" fillId="0" borderId="1" xfId="6" applyNumberFormat="1" applyFont="1" applyFill="1" applyBorder="1"/>
    <xf numFmtId="0" fontId="3" fillId="0" borderId="0" xfId="5" applyFont="1" applyFill="1" applyBorder="1"/>
    <xf numFmtId="0" fontId="5" fillId="0" borderId="0" xfId="5" applyFill="1" applyBorder="1"/>
    <xf numFmtId="164" fontId="0" fillId="0" borderId="0" xfId="6" applyNumberFormat="1" applyFont="1" applyBorder="1"/>
    <xf numFmtId="164" fontId="5" fillId="0" borderId="0" xfId="5" applyNumberFormat="1" applyBorder="1"/>
    <xf numFmtId="0" fontId="6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0" xfId="5" applyFont="1"/>
    <xf numFmtId="0" fontId="7" fillId="0" borderId="0" xfId="5" applyFont="1"/>
    <xf numFmtId="0" fontId="6" fillId="0" borderId="1" xfId="5" applyFont="1" applyBorder="1" applyAlignment="1">
      <alignment horizontal="right"/>
    </xf>
    <xf numFmtId="0" fontId="3" fillId="0" borderId="0" xfId="5" applyFont="1" applyBorder="1"/>
    <xf numFmtId="164" fontId="0" fillId="0" borderId="0" xfId="6" applyNumberFormat="1" applyFont="1" applyFill="1" applyBorder="1"/>
    <xf numFmtId="0" fontId="8" fillId="0" borderId="0" xfId="5" applyFont="1"/>
    <xf numFmtId="164" fontId="0" fillId="0" borderId="1" xfId="6" applyNumberFormat="1" applyFont="1" applyBorder="1"/>
    <xf numFmtId="164" fontId="0" fillId="0" borderId="1" xfId="6" applyNumberFormat="1" applyFont="1" applyBorder="1"/>
    <xf numFmtId="164" fontId="0" fillId="0" borderId="1" xfId="6" applyNumberFormat="1" applyFont="1" applyFill="1" applyBorder="1"/>
    <xf numFmtId="0" fontId="6" fillId="0" borderId="1" xfId="5" applyFont="1" applyBorder="1" applyAlignment="1">
      <alignment horizontal="center"/>
    </xf>
    <xf numFmtId="0" fontId="6" fillId="0" borderId="1" xfId="5" applyFont="1" applyBorder="1" applyAlignment="1">
      <alignment horizontal="right"/>
    </xf>
  </cellXfs>
  <cellStyles count="9">
    <cellStyle name="Normal" xfId="0" builtinId="0"/>
    <cellStyle name="Normal 2" xfId="2"/>
    <cellStyle name="Normal 3" xfId="5"/>
    <cellStyle name="Porcentagem 2" xfId="3"/>
    <cellStyle name="Porcentagem 2 2" xfId="7"/>
    <cellStyle name="Separador de milhares" xfId="1" builtinId="3"/>
    <cellStyle name="Vírgula 2" xfId="4"/>
    <cellStyle name="Vírgula 2 2" xfId="8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Movimentação Anual de Cargas dos Portos e Terminais da Bahia (1)</a:t>
            </a:r>
          </a:p>
          <a:p>
            <a:pPr>
              <a:defRPr/>
            </a:pPr>
            <a:r>
              <a:rPr lang="pt-BR" sz="1000" b="0" i="0" u="none" strike="noStrike" baseline="0">
                <a:effectLst/>
              </a:rPr>
              <a:t>em toneladas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'Portos e Terminais'!$B$21:$M$21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'Portos e Terminais'!$B$22:$M$22</c:f>
              <c:numCache>
                <c:formatCode>_-* #,##0_-;\-* #,##0_-;_-* "-"??_-;_-@_-</c:formatCode>
                <c:ptCount val="12"/>
                <c:pt idx="0">
                  <c:v>32628868</c:v>
                </c:pt>
                <c:pt idx="1">
                  <c:v>33929661</c:v>
                </c:pt>
                <c:pt idx="2">
                  <c:v>29375732</c:v>
                </c:pt>
                <c:pt idx="3">
                  <c:v>32378115</c:v>
                </c:pt>
                <c:pt idx="4">
                  <c:v>32561102</c:v>
                </c:pt>
                <c:pt idx="5">
                  <c:v>32238214</c:v>
                </c:pt>
                <c:pt idx="6">
                  <c:v>35056231</c:v>
                </c:pt>
                <c:pt idx="7">
                  <c:v>39417982</c:v>
                </c:pt>
                <c:pt idx="8">
                  <c:v>39650915</c:v>
                </c:pt>
                <c:pt idx="9">
                  <c:v>33738237</c:v>
                </c:pt>
                <c:pt idx="10">
                  <c:v>34498639</c:v>
                </c:pt>
                <c:pt idx="11">
                  <c:v>35650977</c:v>
                </c:pt>
              </c:numCache>
            </c:numRef>
          </c:val>
        </c:ser>
        <c:marker val="1"/>
        <c:axId val="49047808"/>
        <c:axId val="50237440"/>
      </c:lineChart>
      <c:catAx>
        <c:axId val="49047808"/>
        <c:scaling>
          <c:orientation val="minMax"/>
        </c:scaling>
        <c:axPos val="b"/>
        <c:numFmt formatCode="General" sourceLinked="1"/>
        <c:majorTickMark val="none"/>
        <c:tickLblPos val="nextTo"/>
        <c:crossAx val="50237440"/>
        <c:crosses val="autoZero"/>
        <c:auto val="1"/>
        <c:lblAlgn val="ctr"/>
        <c:lblOffset val="100"/>
      </c:catAx>
      <c:valAx>
        <c:axId val="5023744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crossAx val="4904780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Movimentação Anual de Cargas dos Portos Públicos da Bahia (1)</a:t>
            </a:r>
          </a:p>
          <a:p>
            <a:pPr>
              <a:defRPr/>
            </a:pPr>
            <a:endParaRPr lang="pt-BR"/>
          </a:p>
          <a:p>
            <a:pPr>
              <a:defRPr/>
            </a:pPr>
            <a:r>
              <a:rPr lang="pt-BR"/>
              <a:t>em toneladas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'Movimentação de Cargas - P.P.'!$B$21:$M$21</c:f>
              <c:strCache>
                <c:ptCount val="1"/>
                <c:pt idx="0">
                  <c:v>2007 2008 2009 2010 2011 2012 2013 2014 2015 2016 2017 2018</c:v>
                </c:pt>
              </c:strCache>
            </c:strRef>
          </c:tx>
          <c:cat>
            <c:strRef>
              <c:f>'Movimentação de Cargas - P.P.'!$B$21:$N$21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 (2)</c:v>
                </c:pt>
              </c:strCache>
            </c:strRef>
          </c:cat>
          <c:val>
            <c:numRef>
              <c:f>'Movimentação de Cargas - P.P.'!$B$22:$M$22</c:f>
              <c:numCache>
                <c:formatCode>_-* #,##0_-;\-* #,##0_-;_-* "-"??_-;_-@_-</c:formatCode>
                <c:ptCount val="12"/>
                <c:pt idx="0">
                  <c:v>10117431</c:v>
                </c:pt>
                <c:pt idx="1">
                  <c:v>9014103</c:v>
                </c:pt>
                <c:pt idx="2">
                  <c:v>8083728</c:v>
                </c:pt>
                <c:pt idx="3">
                  <c:v>8787794</c:v>
                </c:pt>
                <c:pt idx="4">
                  <c:v>8543582</c:v>
                </c:pt>
                <c:pt idx="5">
                  <c:v>9396312</c:v>
                </c:pt>
                <c:pt idx="6">
                  <c:v>9619442</c:v>
                </c:pt>
                <c:pt idx="7">
                  <c:v>10764331</c:v>
                </c:pt>
                <c:pt idx="8">
                  <c:v>10110745</c:v>
                </c:pt>
                <c:pt idx="9">
                  <c:v>10443475</c:v>
                </c:pt>
                <c:pt idx="10">
                  <c:v>11246594</c:v>
                </c:pt>
                <c:pt idx="11">
                  <c:v>10506061</c:v>
                </c:pt>
              </c:numCache>
            </c:numRef>
          </c:val>
        </c:ser>
        <c:marker val="1"/>
        <c:axId val="50249088"/>
        <c:axId val="50287744"/>
      </c:lineChart>
      <c:catAx>
        <c:axId val="50249088"/>
        <c:scaling>
          <c:orientation val="minMax"/>
        </c:scaling>
        <c:axPos val="b"/>
        <c:numFmt formatCode="General" sourceLinked="0"/>
        <c:majorTickMark val="none"/>
        <c:tickLblPos val="nextTo"/>
        <c:crossAx val="50287744"/>
        <c:crosses val="autoZero"/>
        <c:auto val="1"/>
        <c:lblAlgn val="ctr"/>
        <c:lblOffset val="100"/>
      </c:catAx>
      <c:valAx>
        <c:axId val="50287744"/>
        <c:scaling>
          <c:orientation val="minMax"/>
          <c:max val="12000000"/>
          <c:min val="0"/>
        </c:scaling>
        <c:axPos val="l"/>
        <c:majorGridlines/>
        <c:numFmt formatCode="#,##0" sourceLinked="0"/>
        <c:majorTickMark val="none"/>
        <c:tickLblPos val="nextTo"/>
        <c:crossAx val="50249088"/>
        <c:crosses val="autoZero"/>
        <c:crossBetween val="between"/>
        <c:minorUnit val="4"/>
      </c:valAx>
    </c:plotArea>
    <c:plotVisOnly val="1"/>
    <c:dispBlanksAs val="gap"/>
  </c:chart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Porto de Salvador - Movimentação Total Anual (1)</a:t>
            </a:r>
          </a:p>
          <a:p>
            <a:pPr>
              <a:defRPr/>
            </a:pPr>
            <a:r>
              <a:rPr lang="pt-BR" sz="1200" b="0" i="0" baseline="0">
                <a:solidFill>
                  <a:schemeClr val="tx1"/>
                </a:solidFill>
                <a:effectLst/>
              </a:rPr>
              <a:t>em 10³  toneladas </a:t>
            </a:r>
            <a:endParaRPr lang="pt-BR" sz="1200" b="0">
              <a:solidFill>
                <a:schemeClr val="tx1"/>
              </a:solidFill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6.8180045547236709E-2"/>
          <c:y val="0.1651457323293104"/>
          <c:w val="0.93181995445276333"/>
          <c:h val="0.80253252186270907"/>
        </c:manualLayout>
      </c:layout>
      <c:lineChart>
        <c:grouping val="standard"/>
        <c:ser>
          <c:idx val="0"/>
          <c:order val="0"/>
          <c:tx>
            <c:strRef>
              <c:f>'Mov. de Cargas - Porto de SSA'!$A$29</c:f>
              <c:strCache>
                <c:ptCount val="1"/>
                <c:pt idx="0">
                  <c:v>Quantidade (ton)</c:v>
                </c:pt>
              </c:strCache>
            </c:strRef>
          </c:tx>
          <c:dPt>
            <c:idx val="8"/>
            <c:marker>
              <c:spPr>
                <a:solidFill>
                  <a:srgbClr val="FFFF00"/>
                </a:solidFill>
              </c:spPr>
            </c:marker>
          </c:dPt>
          <c:cat>
            <c:numRef>
              <c:f>'Mov. de Cargas - Porto de SSA'!$D$28:$O$28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'Mov. de Cargas - Porto de SSA'!$D$29:$O$29</c:f>
              <c:numCache>
                <c:formatCode>_-* #,##0_-;\-* #,##0_-;_-* "-"??_-;_-@_-</c:formatCode>
                <c:ptCount val="12"/>
                <c:pt idx="0">
                  <c:v>2053870</c:v>
                </c:pt>
                <c:pt idx="1">
                  <c:v>2267764</c:v>
                </c:pt>
                <c:pt idx="2">
                  <c:v>2555931</c:v>
                </c:pt>
                <c:pt idx="3">
                  <c:v>2616420</c:v>
                </c:pt>
                <c:pt idx="4">
                  <c:v>2341882</c:v>
                </c:pt>
                <c:pt idx="5">
                  <c:v>2613358</c:v>
                </c:pt>
                <c:pt idx="6">
                  <c:v>3145706</c:v>
                </c:pt>
                <c:pt idx="7">
                  <c:v>2596419</c:v>
                </c:pt>
                <c:pt idx="8">
                  <c:v>2981546</c:v>
                </c:pt>
                <c:pt idx="9">
                  <c:v>3096959</c:v>
                </c:pt>
                <c:pt idx="10">
                  <c:v>3111528</c:v>
                </c:pt>
                <c:pt idx="11">
                  <c:v>3397347</c:v>
                </c:pt>
              </c:numCache>
            </c:numRef>
          </c:val>
        </c:ser>
        <c:marker val="1"/>
        <c:axId val="50300032"/>
        <c:axId val="50301568"/>
      </c:lineChart>
      <c:catAx>
        <c:axId val="50300032"/>
        <c:scaling>
          <c:orientation val="minMax"/>
        </c:scaling>
        <c:axPos val="b"/>
        <c:numFmt formatCode="General" sourceLinked="1"/>
        <c:majorTickMark val="in"/>
        <c:minorTickMark val="out"/>
        <c:tickLblPos val="low"/>
        <c:crossAx val="50301568"/>
        <c:crossesAt val="1.0000000000000011E+267"/>
        <c:auto val="1"/>
        <c:lblAlgn val="ctr"/>
        <c:lblOffset val="100"/>
      </c:catAx>
      <c:valAx>
        <c:axId val="50301568"/>
        <c:scaling>
          <c:orientation val="minMax"/>
          <c:min val="1"/>
        </c:scaling>
        <c:axPos val="l"/>
        <c:majorGridlines/>
        <c:numFmt formatCode="_-* #,##0_-;\-* #,##0_-;_-* &quot;-&quot;??_-;_-@_-" sourceLinked="1"/>
        <c:tickLblPos val="nextTo"/>
        <c:crossAx val="50300032"/>
        <c:crosses val="autoZero"/>
        <c:crossBetween val="between"/>
        <c:majorUnit val="500000"/>
        <c:dispUnits>
          <c:builtInUnit val="thousands"/>
        </c:dispUnits>
      </c:valAx>
    </c:plotArea>
    <c:plotVisOnly val="1"/>
    <c:dispBlanksAs val="gap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Porto de Aratu - Movimentação</a:t>
            </a:r>
            <a:r>
              <a:rPr lang="pt-BR" baseline="0"/>
              <a:t> de Graneis</a:t>
            </a:r>
          </a:p>
          <a:p>
            <a:pPr>
              <a:defRPr/>
            </a:pPr>
            <a:r>
              <a:rPr lang="pt-BR" sz="1100" b="0">
                <a:solidFill>
                  <a:schemeClr val="tx1"/>
                </a:solidFill>
              </a:rPr>
              <a:t>em 10³</a:t>
            </a:r>
            <a:r>
              <a:rPr lang="pt-BR" sz="1100" b="0" baseline="0">
                <a:solidFill>
                  <a:schemeClr val="tx1"/>
                </a:solidFill>
              </a:rPr>
              <a:t> de toneladas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'Mov. de Cargas - Porto de Aratu'!$A$29</c:f>
              <c:strCache>
                <c:ptCount val="1"/>
                <c:pt idx="0">
                  <c:v>Total</c:v>
                </c:pt>
              </c:strCache>
            </c:strRef>
          </c:tx>
          <c:dPt>
            <c:idx val="7"/>
            <c:marker>
              <c:spPr>
                <a:solidFill>
                  <a:srgbClr val="FFFF00"/>
                </a:solidFill>
              </c:spPr>
            </c:marker>
          </c:dPt>
          <c:cat>
            <c:numRef>
              <c:f>'Mov. de Cargas - Porto de Aratu'!$C$28:$O$28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'Mov. de Cargas - Porto de Aratu'!$C$29:$O$29</c:f>
              <c:numCache>
                <c:formatCode>_-* #,##0_-;\-* #,##0_-;_-* "-"??_-;_-@_-</c:formatCode>
                <c:ptCount val="13"/>
                <c:pt idx="0">
                  <c:v>3636170</c:v>
                </c:pt>
                <c:pt idx="1">
                  <c:v>4840219</c:v>
                </c:pt>
                <c:pt idx="2">
                  <c:v>5441251</c:v>
                </c:pt>
                <c:pt idx="3">
                  <c:v>6608803</c:v>
                </c:pt>
                <c:pt idx="4">
                  <c:v>6088683</c:v>
                </c:pt>
                <c:pt idx="5">
                  <c:v>5392086</c:v>
                </c:pt>
                <c:pt idx="6">
                  <c:v>6747827</c:v>
                </c:pt>
                <c:pt idx="7">
                  <c:v>5610385</c:v>
                </c:pt>
                <c:pt idx="8">
                  <c:v>5235885</c:v>
                </c:pt>
                <c:pt idx="9">
                  <c:v>5604295</c:v>
                </c:pt>
                <c:pt idx="10">
                  <c:v>5198492</c:v>
                </c:pt>
                <c:pt idx="11">
                  <c:v>5811675</c:v>
                </c:pt>
                <c:pt idx="12">
                  <c:v>0</c:v>
                </c:pt>
              </c:numCache>
            </c:numRef>
          </c:val>
        </c:ser>
        <c:marker val="1"/>
        <c:axId val="94473216"/>
        <c:axId val="94487296"/>
      </c:lineChart>
      <c:catAx>
        <c:axId val="94473216"/>
        <c:scaling>
          <c:orientation val="minMax"/>
        </c:scaling>
        <c:axPos val="b"/>
        <c:numFmt formatCode="General" sourceLinked="1"/>
        <c:tickLblPos val="nextTo"/>
        <c:crossAx val="94487296"/>
        <c:crosses val="autoZero"/>
        <c:auto val="1"/>
        <c:lblAlgn val="ctr"/>
        <c:lblOffset val="100"/>
      </c:catAx>
      <c:valAx>
        <c:axId val="9448729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94473216"/>
        <c:crosses val="autoZero"/>
        <c:crossBetween val="between"/>
        <c:dispUnits>
          <c:builtInUnit val="thousands"/>
        </c:dispUnits>
      </c:valAx>
    </c:plotArea>
    <c:plotVisOnly val="1"/>
    <c:dispBlanksAs val="zero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Porto</a:t>
            </a:r>
            <a:r>
              <a:rPr lang="pt-BR" baseline="0"/>
              <a:t> de Ilhéus - Movimentação Total Anual</a:t>
            </a:r>
          </a:p>
          <a:p>
            <a:pPr>
              <a:defRPr/>
            </a:pPr>
            <a:r>
              <a:rPr lang="pt-BR" sz="1100" b="0" baseline="0">
                <a:solidFill>
                  <a:schemeClr val="tx1"/>
                </a:solidFill>
              </a:rPr>
              <a:t>em 10</a:t>
            </a:r>
            <a:r>
              <a:rPr lang="pt-BR" sz="1100" b="0" i="0" baseline="0">
                <a:solidFill>
                  <a:schemeClr val="tx1"/>
                </a:solidFill>
              </a:rPr>
              <a:t>³ toneladas</a:t>
            </a:r>
            <a:endParaRPr lang="pt-BR" sz="1100" b="0">
              <a:solidFill>
                <a:schemeClr val="tx1"/>
              </a:solidFill>
            </a:endParaRPr>
          </a:p>
        </c:rich>
      </c:tx>
    </c:title>
    <c:plotArea>
      <c:layout/>
      <c:lineChart>
        <c:grouping val="standard"/>
        <c:ser>
          <c:idx val="0"/>
          <c:order val="0"/>
          <c:dPt>
            <c:idx val="4"/>
            <c:marker>
              <c:spPr>
                <a:solidFill>
                  <a:srgbClr val="FFFF00"/>
                </a:solidFill>
              </c:spPr>
            </c:marker>
          </c:dPt>
          <c:cat>
            <c:numRef>
              <c:f>'Mov. de Cargas - Porto de Ilhéu'!$D$27:$O$27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'Mov. de Cargas - Porto de Ilhéu'!$D$28:$O$28</c:f>
              <c:numCache>
                <c:formatCode>_-* #,##0_-;\-* #,##0_-;_-* "-"??_-;_-@_-</c:formatCode>
                <c:ptCount val="12"/>
                <c:pt idx="0">
                  <c:v>651822</c:v>
                </c:pt>
                <c:pt idx="1">
                  <c:v>899203</c:v>
                </c:pt>
                <c:pt idx="2">
                  <c:v>1024857</c:v>
                </c:pt>
                <c:pt idx="3">
                  <c:v>975264</c:v>
                </c:pt>
                <c:pt idx="4">
                  <c:v>773531</c:v>
                </c:pt>
                <c:pt idx="5">
                  <c:v>756246</c:v>
                </c:pt>
                <c:pt idx="6">
                  <c:v>258012</c:v>
                </c:pt>
                <c:pt idx="7">
                  <c:v>251424</c:v>
                </c:pt>
                <c:pt idx="8">
                  <c:v>201953</c:v>
                </c:pt>
                <c:pt idx="9">
                  <c:v>248131</c:v>
                </c:pt>
                <c:pt idx="10">
                  <c:v>473109</c:v>
                </c:pt>
                <c:pt idx="11">
                  <c:v>0</c:v>
                </c:pt>
              </c:numCache>
            </c:numRef>
          </c:val>
        </c:ser>
        <c:marker val="1"/>
        <c:axId val="96420992"/>
        <c:axId val="96422528"/>
      </c:lineChart>
      <c:catAx>
        <c:axId val="96420992"/>
        <c:scaling>
          <c:orientation val="minMax"/>
        </c:scaling>
        <c:axPos val="b"/>
        <c:numFmt formatCode="General" sourceLinked="1"/>
        <c:majorTickMark val="none"/>
        <c:tickLblPos val="nextTo"/>
        <c:crossAx val="96422528"/>
        <c:crosses val="autoZero"/>
        <c:auto val="1"/>
        <c:lblAlgn val="ctr"/>
        <c:lblOffset val="100"/>
      </c:catAx>
      <c:valAx>
        <c:axId val="9642252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96420992"/>
        <c:crosses val="autoZero"/>
        <c:crossBetween val="between"/>
        <c:dispUnits>
          <c:builtInUnit val="thousands"/>
        </c:dispUnits>
      </c:valAx>
    </c:plotArea>
    <c:plotVisOnly val="1"/>
    <c:dispBlanksAs val="gap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u="none" strike="noStrike" baseline="0">
                <a:effectLst/>
              </a:rPr>
              <a:t>Movimentação Anual de Cargas nos Terminais de Uso Privado da Bahia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00" b="0" i="0" u="none" strike="noStrike" baseline="0">
                <a:effectLst/>
              </a:rPr>
              <a:t>em toneladas</a:t>
            </a:r>
          </a:p>
        </c:rich>
      </c:tx>
      <c:layout>
        <c:manualLayout>
          <c:xMode val="edge"/>
          <c:yMode val="edge"/>
          <c:x val="0.1590472107502002"/>
          <c:y val="2.0512826034814195E-2"/>
        </c:manualLayout>
      </c:layout>
    </c:title>
    <c:plotArea>
      <c:layout>
        <c:manualLayout>
          <c:layoutTarget val="inner"/>
          <c:xMode val="edge"/>
          <c:yMode val="edge"/>
          <c:x val="7.9740962506728422E-2"/>
          <c:y val="0.18141037254468681"/>
          <c:w val="0.90384967018760065"/>
          <c:h val="0.7329429256189316"/>
        </c:manualLayout>
      </c:layout>
      <c:lineChart>
        <c:grouping val="standard"/>
        <c:ser>
          <c:idx val="0"/>
          <c:order val="0"/>
          <c:tx>
            <c:strRef>
              <c:f>'Mov. de Cargas - TUP''s'!$B$21:$M$21</c:f>
              <c:strCache>
                <c:ptCount val="1"/>
                <c:pt idx="0">
                  <c:v>2007 2008 2009 2010 2011 2012 2013 2014 2015 2016 2017 2018</c:v>
                </c:pt>
              </c:strCache>
            </c:strRef>
          </c:tx>
          <c:cat>
            <c:strRef>
              <c:f>'Mov. de Cargas - TUP''s'!$B$21:$N$21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 (2)</c:v>
                </c:pt>
              </c:strCache>
            </c:strRef>
          </c:cat>
          <c:val>
            <c:numRef>
              <c:f>'Mov. de Cargas - TUP''s'!$B$22:$M$22</c:f>
              <c:numCache>
                <c:formatCode>_-* #,##0_-;\-* #,##0_-;_-* "-"??_-;_-@_-</c:formatCode>
                <c:ptCount val="12"/>
                <c:pt idx="0">
                  <c:v>23614765</c:v>
                </c:pt>
                <c:pt idx="1">
                  <c:v>25845933</c:v>
                </c:pt>
                <c:pt idx="2">
                  <c:v>20587938</c:v>
                </c:pt>
                <c:pt idx="3">
                  <c:v>23834533</c:v>
                </c:pt>
                <c:pt idx="4">
                  <c:v>23164790</c:v>
                </c:pt>
                <c:pt idx="5">
                  <c:v>22618772</c:v>
                </c:pt>
                <c:pt idx="6">
                  <c:v>25436789</c:v>
                </c:pt>
                <c:pt idx="7">
                  <c:v>28653651</c:v>
                </c:pt>
                <c:pt idx="8">
                  <c:v>29540170</c:v>
                </c:pt>
                <c:pt idx="9">
                  <c:v>23294762</c:v>
                </c:pt>
                <c:pt idx="10">
                  <c:v>23252045</c:v>
                </c:pt>
                <c:pt idx="11">
                  <c:v>25144916</c:v>
                </c:pt>
              </c:numCache>
            </c:numRef>
          </c:val>
        </c:ser>
        <c:hiLowLines/>
        <c:marker val="1"/>
        <c:axId val="111217664"/>
        <c:axId val="111235840"/>
      </c:lineChart>
      <c:catAx>
        <c:axId val="111217664"/>
        <c:scaling>
          <c:orientation val="minMax"/>
        </c:scaling>
        <c:axPos val="b"/>
        <c:numFmt formatCode="General" sourceLinked="1"/>
        <c:majorTickMark val="none"/>
        <c:tickLblPos val="nextTo"/>
        <c:crossAx val="111235840"/>
        <c:crosses val="autoZero"/>
        <c:auto val="1"/>
        <c:lblAlgn val="ctr"/>
        <c:lblOffset val="100"/>
      </c:catAx>
      <c:valAx>
        <c:axId val="11123584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11121766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52386</xdr:rowOff>
    </xdr:from>
    <xdr:to>
      <xdr:col>14</xdr:col>
      <xdr:colOff>0</xdr:colOff>
      <xdr:row>19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57150</xdr:rowOff>
    </xdr:from>
    <xdr:to>
      <xdr:col>13</xdr:col>
      <xdr:colOff>695324</xdr:colOff>
      <xdr:row>19</xdr:row>
      <xdr:rowOff>171450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847724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742950</xdr:colOff>
      <xdr:row>26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16</xdr:col>
      <xdr:colOff>0</xdr:colOff>
      <xdr:row>26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57150</xdr:rowOff>
    </xdr:from>
    <xdr:to>
      <xdr:col>14</xdr:col>
      <xdr:colOff>66675</xdr:colOff>
      <xdr:row>19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N26"/>
  <sheetViews>
    <sheetView workbookViewId="0">
      <selection activeCell="A26" sqref="A26"/>
    </sheetView>
  </sheetViews>
  <sheetFormatPr defaultRowHeight="15"/>
  <cols>
    <col min="1" max="1" width="5.5703125" customWidth="1"/>
    <col min="2" max="14" width="11.5703125" bestFit="1" customWidth="1"/>
  </cols>
  <sheetData>
    <row r="21" spans="1:14">
      <c r="A21" s="6" t="s">
        <v>0</v>
      </c>
      <c r="B21" s="7">
        <v>2007</v>
      </c>
      <c r="C21" s="7">
        <v>2008</v>
      </c>
      <c r="D21" s="7">
        <v>2009</v>
      </c>
      <c r="E21" s="7">
        <v>2010</v>
      </c>
      <c r="F21" s="7">
        <v>2011</v>
      </c>
      <c r="G21" s="7">
        <v>2012</v>
      </c>
      <c r="H21" s="7">
        <v>2013</v>
      </c>
      <c r="I21" s="7">
        <v>2014</v>
      </c>
      <c r="J21" s="7">
        <v>2015</v>
      </c>
      <c r="K21" s="7">
        <v>2016</v>
      </c>
      <c r="L21" s="23">
        <v>2017</v>
      </c>
      <c r="M21" s="23">
        <v>2018</v>
      </c>
      <c r="N21" s="31" t="s">
        <v>12</v>
      </c>
    </row>
    <row r="22" spans="1:14">
      <c r="A22" s="11" t="s">
        <v>2</v>
      </c>
      <c r="B22" s="27">
        <v>32628868</v>
      </c>
      <c r="C22" s="27">
        <v>33929661</v>
      </c>
      <c r="D22" s="27">
        <v>29375732</v>
      </c>
      <c r="E22" s="27">
        <v>32378115</v>
      </c>
      <c r="F22" s="27">
        <v>32561102</v>
      </c>
      <c r="G22" s="27">
        <v>32238214</v>
      </c>
      <c r="H22" s="27">
        <v>35056231</v>
      </c>
      <c r="I22" s="27">
        <v>39417982</v>
      </c>
      <c r="J22" s="27">
        <v>39650915</v>
      </c>
      <c r="K22" s="27">
        <v>33738237</v>
      </c>
      <c r="L22" s="27">
        <v>34498639</v>
      </c>
      <c r="M22" s="27">
        <v>35650977</v>
      </c>
      <c r="N22" s="13">
        <f>'Movimentação de Cargas - P.P.'!N22+'Mov. de Cargas - TUP''s'!N22</f>
        <v>4844543</v>
      </c>
    </row>
    <row r="23" spans="1:14">
      <c r="A23" t="s">
        <v>3</v>
      </c>
    </row>
    <row r="24" spans="1:14">
      <c r="A24" t="s">
        <v>4</v>
      </c>
    </row>
    <row r="25" spans="1:14">
      <c r="A25" t="s">
        <v>13</v>
      </c>
    </row>
    <row r="26" spans="1:14">
      <c r="A26" t="s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N28"/>
  <sheetViews>
    <sheetView workbookViewId="0">
      <selection activeCell="F41" sqref="F41"/>
    </sheetView>
  </sheetViews>
  <sheetFormatPr defaultRowHeight="15"/>
  <cols>
    <col min="1" max="1" width="14.5703125" bestFit="1" customWidth="1"/>
    <col min="2" max="7" width="11.5703125" bestFit="1" customWidth="1"/>
    <col min="8" max="8" width="10.5703125" bestFit="1" customWidth="1"/>
    <col min="9" max="10" width="11.5703125" bestFit="1" customWidth="1"/>
    <col min="11" max="11" width="13.28515625" bestFit="1" customWidth="1"/>
    <col min="12" max="12" width="11.5703125" bestFit="1" customWidth="1"/>
    <col min="13" max="13" width="13.28515625" bestFit="1" customWidth="1"/>
    <col min="14" max="14" width="11.5703125" bestFit="1" customWidth="1"/>
  </cols>
  <sheetData>
    <row r="21" spans="1:14">
      <c r="A21" s="2" t="s">
        <v>0</v>
      </c>
      <c r="B21" s="3">
        <v>2007</v>
      </c>
      <c r="C21" s="3">
        <v>2008</v>
      </c>
      <c r="D21" s="3">
        <v>2009</v>
      </c>
      <c r="E21" s="3">
        <v>2010</v>
      </c>
      <c r="F21" s="3">
        <v>2011</v>
      </c>
      <c r="G21" s="3">
        <v>2012</v>
      </c>
      <c r="H21" s="3">
        <v>2013</v>
      </c>
      <c r="I21" s="3">
        <v>2014</v>
      </c>
      <c r="J21" s="3">
        <v>2015</v>
      </c>
      <c r="K21" s="3">
        <v>2016</v>
      </c>
      <c r="L21" s="5">
        <v>2017</v>
      </c>
      <c r="M21" s="5">
        <v>2018</v>
      </c>
      <c r="N21" s="5" t="s">
        <v>12</v>
      </c>
    </row>
    <row r="22" spans="1:14">
      <c r="A22" s="2" t="s">
        <v>2</v>
      </c>
      <c r="B22" s="1">
        <v>10117431</v>
      </c>
      <c r="C22" s="1">
        <v>9014103</v>
      </c>
      <c r="D22" s="1">
        <v>8083728</v>
      </c>
      <c r="E22" s="1">
        <v>8787794</v>
      </c>
      <c r="F22" s="1">
        <v>8543582</v>
      </c>
      <c r="G22" s="1">
        <v>9396312</v>
      </c>
      <c r="H22" s="1">
        <v>9619442</v>
      </c>
      <c r="I22" s="1">
        <v>10764331</v>
      </c>
      <c r="J22" s="1">
        <v>10110745</v>
      </c>
      <c r="K22" s="1">
        <v>10443475</v>
      </c>
      <c r="L22" s="1">
        <v>11246594</v>
      </c>
      <c r="M22" s="1">
        <v>10506061</v>
      </c>
      <c r="N22" s="1">
        <f>1729575-100917</f>
        <v>1628658</v>
      </c>
    </row>
    <row r="23" spans="1:14">
      <c r="A23" t="s">
        <v>3</v>
      </c>
    </row>
    <row r="24" spans="1:14">
      <c r="A24" t="s">
        <v>11</v>
      </c>
    </row>
    <row r="25" spans="1:14">
      <c r="A25" t="s">
        <v>13</v>
      </c>
    </row>
    <row r="26" spans="1:14">
      <c r="A26" t="s">
        <v>1</v>
      </c>
    </row>
    <row r="28" spans="1:14">
      <c r="K28" s="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P32"/>
  <sheetViews>
    <sheetView showGridLines="0" zoomScale="90" zoomScaleNormal="90" workbookViewId="0">
      <selection activeCell="P30" sqref="P30"/>
    </sheetView>
  </sheetViews>
  <sheetFormatPr defaultRowHeight="12.75"/>
  <cols>
    <col min="1" max="1" width="19.42578125" style="10" customWidth="1"/>
    <col min="2" max="7" width="11.140625" style="10" bestFit="1" customWidth="1"/>
    <col min="8" max="8" width="12.85546875" style="10" bestFit="1" customWidth="1"/>
    <col min="9" max="14" width="11.140625" style="10" bestFit="1" customWidth="1"/>
    <col min="15" max="15" width="12.85546875" style="10" bestFit="1" customWidth="1"/>
    <col min="16" max="16" width="12.140625" style="10" bestFit="1" customWidth="1"/>
    <col min="17" max="16384" width="9.140625" style="10"/>
  </cols>
  <sheetData>
    <row r="28" spans="1:16">
      <c r="A28" s="6" t="s">
        <v>0</v>
      </c>
      <c r="B28" s="7">
        <v>2000</v>
      </c>
      <c r="C28" s="7">
        <v>2001</v>
      </c>
      <c r="D28" s="7">
        <v>2002</v>
      </c>
      <c r="E28" s="7">
        <v>2003</v>
      </c>
      <c r="F28" s="7">
        <v>2004</v>
      </c>
      <c r="G28" s="7">
        <v>2005</v>
      </c>
      <c r="H28" s="7">
        <v>2006</v>
      </c>
      <c r="I28" s="7">
        <v>2007</v>
      </c>
      <c r="J28" s="7">
        <v>2008</v>
      </c>
      <c r="K28" s="7">
        <v>2009</v>
      </c>
      <c r="L28" s="7">
        <v>2010</v>
      </c>
      <c r="M28" s="7">
        <v>2011</v>
      </c>
      <c r="N28" s="8">
        <v>2012</v>
      </c>
      <c r="O28" s="9">
        <v>2013</v>
      </c>
      <c r="P28" s="8" t="s">
        <v>5</v>
      </c>
    </row>
    <row r="29" spans="1:16" ht="15">
      <c r="A29" s="11" t="s">
        <v>6</v>
      </c>
      <c r="B29" s="12">
        <v>1992246</v>
      </c>
      <c r="C29" s="13">
        <v>1722660</v>
      </c>
      <c r="D29" s="13">
        <v>2053870</v>
      </c>
      <c r="E29" s="13">
        <v>2267764</v>
      </c>
      <c r="F29" s="13">
        <v>2555931</v>
      </c>
      <c r="G29" s="13">
        <v>2616420</v>
      </c>
      <c r="H29" s="13">
        <v>2341882</v>
      </c>
      <c r="I29" s="13">
        <v>2613358</v>
      </c>
      <c r="J29" s="13">
        <v>3145706</v>
      </c>
      <c r="K29" s="13">
        <v>2596419</v>
      </c>
      <c r="L29" s="13">
        <v>2981546</v>
      </c>
      <c r="M29" s="13">
        <v>3096959</v>
      </c>
      <c r="N29" s="13">
        <f>3639899-528371</f>
        <v>3111528</v>
      </c>
      <c r="O29" s="14">
        <v>3397347</v>
      </c>
      <c r="P29" s="13">
        <f>1656359-228107</f>
        <v>1428252</v>
      </c>
    </row>
    <row r="30" spans="1:16" ht="15">
      <c r="A30" s="15" t="s">
        <v>7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6" ht="15">
      <c r="A31" s="15" t="s">
        <v>8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</row>
    <row r="32" spans="1:16">
      <c r="A32" s="10" t="s">
        <v>1</v>
      </c>
    </row>
  </sheetData>
  <pageMargins left="0.511811024" right="0.511811024" top="0.78740157499999996" bottom="0.78740157499999996" header="0.31496062000000002" footer="0.31496062000000002"/>
  <pageSetup paperSize="9" scale="84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8:P31"/>
  <sheetViews>
    <sheetView workbookViewId="0">
      <selection activeCell="H29" sqref="H29"/>
    </sheetView>
  </sheetViews>
  <sheetFormatPr defaultRowHeight="12.75"/>
  <cols>
    <col min="1" max="1" width="13.28515625" style="10" bestFit="1" customWidth="1"/>
    <col min="2" max="14" width="10.28515625" style="10" bestFit="1" customWidth="1"/>
    <col min="15" max="16" width="11.28515625" style="10" bestFit="1" customWidth="1"/>
    <col min="17" max="16384" width="9.140625" style="10"/>
  </cols>
  <sheetData>
    <row r="28" spans="1:16">
      <c r="A28" s="19" t="s">
        <v>0</v>
      </c>
      <c r="B28" s="7">
        <v>2000</v>
      </c>
      <c r="C28" s="7">
        <v>2001</v>
      </c>
      <c r="D28" s="7">
        <v>2002</v>
      </c>
      <c r="E28" s="7">
        <v>2003</v>
      </c>
      <c r="F28" s="7">
        <v>2004</v>
      </c>
      <c r="G28" s="7">
        <v>2005</v>
      </c>
      <c r="H28" s="7">
        <v>2006</v>
      </c>
      <c r="I28" s="7">
        <v>2007</v>
      </c>
      <c r="J28" s="7">
        <v>2008</v>
      </c>
      <c r="K28" s="7">
        <v>2009</v>
      </c>
      <c r="L28" s="7">
        <v>2010</v>
      </c>
      <c r="M28" s="7">
        <v>2011</v>
      </c>
      <c r="N28" s="7">
        <v>2012</v>
      </c>
      <c r="O28" s="8">
        <v>2013</v>
      </c>
      <c r="P28" s="8" t="s">
        <v>9</v>
      </c>
    </row>
    <row r="29" spans="1:16" ht="15">
      <c r="A29" s="20" t="s">
        <v>2</v>
      </c>
      <c r="B29" s="12">
        <v>3630797</v>
      </c>
      <c r="C29" s="13">
        <v>3636170</v>
      </c>
      <c r="D29" s="13">
        <v>4840219</v>
      </c>
      <c r="E29" s="13">
        <v>5441251</v>
      </c>
      <c r="F29" s="13">
        <v>6608803</v>
      </c>
      <c r="G29" s="13">
        <v>6088683</v>
      </c>
      <c r="H29" s="13">
        <v>5392086</v>
      </c>
      <c r="I29" s="13">
        <v>6747827</v>
      </c>
      <c r="J29" s="13">
        <v>5610385</v>
      </c>
      <c r="K29" s="13">
        <v>5235885</v>
      </c>
      <c r="L29" s="13">
        <v>5604295</v>
      </c>
      <c r="M29" s="13">
        <v>5198492</v>
      </c>
      <c r="N29" s="13">
        <v>5811675</v>
      </c>
      <c r="O29" s="14" t="e">
        <f>#REF!+#REF!</f>
        <v>#REF!</v>
      </c>
      <c r="P29" s="13" t="e">
        <f>#REF!+#REF!</f>
        <v>#REF!</v>
      </c>
    </row>
    <row r="30" spans="1:16">
      <c r="A30" s="21" t="s">
        <v>10</v>
      </c>
    </row>
    <row r="31" spans="1:16">
      <c r="A31" s="22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7:P30"/>
  <sheetViews>
    <sheetView workbookViewId="0">
      <selection activeCell="A27" sqref="A27:P28"/>
    </sheetView>
  </sheetViews>
  <sheetFormatPr defaultRowHeight="12.75"/>
  <cols>
    <col min="1" max="1" width="10.42578125" style="10" bestFit="1" customWidth="1"/>
    <col min="2" max="5" width="8.7109375" style="10" bestFit="1" customWidth="1"/>
    <col min="6" max="6" width="10.28515625" style="10" bestFit="1" customWidth="1"/>
    <col min="7" max="13" width="8.7109375" style="10" bestFit="1" customWidth="1"/>
    <col min="14" max="14" width="11.28515625" style="10" bestFit="1" customWidth="1"/>
    <col min="15" max="16" width="10.28515625" style="10" bestFit="1" customWidth="1"/>
    <col min="17" max="16384" width="9.140625" style="10"/>
  </cols>
  <sheetData>
    <row r="27" spans="1:16">
      <c r="A27" s="6" t="s">
        <v>0</v>
      </c>
      <c r="B27" s="7">
        <v>2000</v>
      </c>
      <c r="C27" s="7">
        <v>2001</v>
      </c>
      <c r="D27" s="7">
        <v>2002</v>
      </c>
      <c r="E27" s="7">
        <v>2003</v>
      </c>
      <c r="F27" s="7">
        <v>2004</v>
      </c>
      <c r="G27" s="7">
        <v>2005</v>
      </c>
      <c r="H27" s="7">
        <v>2006</v>
      </c>
      <c r="I27" s="7">
        <v>2007</v>
      </c>
      <c r="J27" s="7">
        <v>2008</v>
      </c>
      <c r="K27" s="7">
        <v>2009</v>
      </c>
      <c r="L27" s="7">
        <v>2010</v>
      </c>
      <c r="M27" s="7">
        <v>2011</v>
      </c>
      <c r="N27" s="7">
        <v>2012</v>
      </c>
      <c r="O27" s="23">
        <v>2013</v>
      </c>
      <c r="P27" s="23" t="s">
        <v>9</v>
      </c>
    </row>
    <row r="28" spans="1:16" ht="15">
      <c r="A28" s="11" t="s">
        <v>2</v>
      </c>
      <c r="B28" s="13">
        <v>748791</v>
      </c>
      <c r="C28" s="13">
        <v>779456</v>
      </c>
      <c r="D28" s="13">
        <v>651822</v>
      </c>
      <c r="E28" s="13">
        <v>899203</v>
      </c>
      <c r="F28" s="13">
        <v>1024857</v>
      </c>
      <c r="G28" s="13">
        <v>975264</v>
      </c>
      <c r="H28" s="13">
        <v>773531</v>
      </c>
      <c r="I28" s="13">
        <v>756246</v>
      </c>
      <c r="J28" s="13">
        <v>258012</v>
      </c>
      <c r="K28" s="13">
        <v>251424</v>
      </c>
      <c r="L28" s="13">
        <v>201953</v>
      </c>
      <c r="M28" s="13">
        <v>248131</v>
      </c>
      <c r="N28" s="13">
        <v>473109</v>
      </c>
      <c r="O28" s="14" t="e">
        <f>#REF!</f>
        <v>#REF!</v>
      </c>
      <c r="P28" s="13" t="e">
        <f>#REF!</f>
        <v>#REF!</v>
      </c>
    </row>
    <row r="29" spans="1:16" ht="15">
      <c r="A29" s="24" t="s">
        <v>10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5"/>
    </row>
    <row r="30" spans="1:16">
      <c r="A30" s="26" t="s">
        <v>1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1:N25"/>
  <sheetViews>
    <sheetView tabSelected="1" workbookViewId="0">
      <selection activeCell="N23" sqref="N23"/>
    </sheetView>
  </sheetViews>
  <sheetFormatPr defaultRowHeight="15"/>
  <cols>
    <col min="2" max="14" width="11.5703125" bestFit="1" customWidth="1"/>
  </cols>
  <sheetData>
    <row r="21" spans="1:14">
      <c r="A21" s="6" t="s">
        <v>0</v>
      </c>
      <c r="B21" s="30">
        <v>2007</v>
      </c>
      <c r="C21" s="30">
        <v>2008</v>
      </c>
      <c r="D21" s="30">
        <v>2009</v>
      </c>
      <c r="E21" s="30">
        <v>2010</v>
      </c>
      <c r="F21" s="30">
        <v>2011</v>
      </c>
      <c r="G21" s="30">
        <v>2012</v>
      </c>
      <c r="H21" s="30">
        <v>2013</v>
      </c>
      <c r="I21" s="30">
        <v>2014</v>
      </c>
      <c r="J21" s="30">
        <v>2015</v>
      </c>
      <c r="K21" s="30">
        <v>2016</v>
      </c>
      <c r="L21" s="31">
        <v>2017</v>
      </c>
      <c r="M21" s="31">
        <v>2018</v>
      </c>
      <c r="N21" s="31" t="s">
        <v>12</v>
      </c>
    </row>
    <row r="22" spans="1:14">
      <c r="A22" s="11" t="s">
        <v>2</v>
      </c>
      <c r="B22" s="28">
        <v>23614765</v>
      </c>
      <c r="C22" s="28">
        <v>25845933</v>
      </c>
      <c r="D22" s="28">
        <v>20587938</v>
      </c>
      <c r="E22" s="28">
        <v>23834533</v>
      </c>
      <c r="F22" s="28">
        <v>23164790</v>
      </c>
      <c r="G22" s="28">
        <v>22618772</v>
      </c>
      <c r="H22" s="28">
        <v>25436789</v>
      </c>
      <c r="I22" s="28">
        <v>28653651</v>
      </c>
      <c r="J22" s="28">
        <v>29540170</v>
      </c>
      <c r="K22" s="28">
        <v>23294762</v>
      </c>
      <c r="L22" s="29">
        <v>23252045</v>
      </c>
      <c r="M22" s="28">
        <v>25144916</v>
      </c>
      <c r="N22" s="13">
        <v>3215885</v>
      </c>
    </row>
    <row r="23" spans="1:14">
      <c r="A23" t="s">
        <v>3</v>
      </c>
    </row>
    <row r="24" spans="1:14">
      <c r="A24" t="s">
        <v>14</v>
      </c>
    </row>
    <row r="25" spans="1:14">
      <c r="A25" t="s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Portos e Terminais</vt:lpstr>
      <vt:lpstr>Movimentação de Cargas - P.P.</vt:lpstr>
      <vt:lpstr>Mov. de Cargas - Porto de SSA</vt:lpstr>
      <vt:lpstr>Mov. de Cargas - Porto de Aratu</vt:lpstr>
      <vt:lpstr>Mov. de Cargas - Porto de Ilhéu</vt:lpstr>
      <vt:lpstr>Mov. de Cargas - TUP's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administrator</cp:lastModifiedBy>
  <dcterms:created xsi:type="dcterms:W3CDTF">2013-01-25T19:31:49Z</dcterms:created>
  <dcterms:modified xsi:type="dcterms:W3CDTF">2019-03-29T18:45:12Z</dcterms:modified>
</cp:coreProperties>
</file>